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2021-2023гг\Приложения к решению\"/>
    </mc:Choice>
  </mc:AlternateContent>
  <bookViews>
    <workbookView xWindow="0" yWindow="0" windowWidth="19200" windowHeight="10710"/>
  </bookViews>
  <sheets>
    <sheet name="пр. 3 доходы 2021" sheetId="1" r:id="rId1"/>
    <sheet name="пр. 4 доходы 2022-2023" sheetId="2" r:id="rId2"/>
  </sheets>
  <definedNames>
    <definedName name="_xlnm.Print_Titles" localSheetId="0">'пр. 3 доходы 2021'!$9:$9</definedName>
    <definedName name="_xlnm.Print_Titles" localSheetId="1">'пр. 4 доходы 2022-2023'!$9:$9</definedName>
  </definedNames>
  <calcPr calcId="162913" iterate="1"/>
</workbook>
</file>

<file path=xl/calcChain.xml><?xml version="1.0" encoding="utf-8"?>
<calcChain xmlns="http://schemas.openxmlformats.org/spreadsheetml/2006/main">
  <c r="D50" i="2" l="1"/>
  <c r="D49" i="2" s="1"/>
  <c r="C89" i="2"/>
  <c r="D89" i="2"/>
  <c r="D68" i="2"/>
  <c r="D67" i="2" s="1"/>
  <c r="D64" i="2" s="1"/>
  <c r="D47" i="2"/>
  <c r="C93" i="2"/>
  <c r="C68" i="2"/>
  <c r="C67" i="2" s="1"/>
  <c r="C64" i="2" s="1"/>
  <c r="C50" i="2"/>
  <c r="C49" i="2" s="1"/>
  <c r="C47" i="2"/>
  <c r="C69" i="1"/>
  <c r="C68" i="1" s="1"/>
  <c r="C65" i="1" s="1"/>
  <c r="C51" i="1"/>
  <c r="C49" i="1" s="1"/>
  <c r="D46" i="2" l="1"/>
  <c r="C46" i="2"/>
  <c r="C45" i="2" s="1"/>
  <c r="D30" i="2" l="1"/>
  <c r="D16" i="2"/>
  <c r="C16" i="2"/>
  <c r="C16" i="1" l="1"/>
  <c r="D40" i="2" l="1"/>
  <c r="C40" i="2"/>
  <c r="D38" i="2"/>
  <c r="C38" i="2"/>
  <c r="D34" i="2"/>
  <c r="C34" i="2"/>
  <c r="D32" i="2"/>
  <c r="C32" i="2"/>
  <c r="C30" i="2"/>
  <c r="D27" i="2"/>
  <c r="C27" i="2"/>
  <c r="D21" i="2"/>
  <c r="C21" i="2"/>
  <c r="D14" i="2"/>
  <c r="C14" i="2"/>
  <c r="D12" i="2"/>
  <c r="C12" i="2"/>
  <c r="C40" i="1"/>
  <c r="C38" i="1"/>
  <c r="C34" i="1"/>
  <c r="C32" i="1"/>
  <c r="C30" i="1"/>
  <c r="C27" i="1"/>
  <c r="C21" i="1"/>
  <c r="C14" i="1"/>
  <c r="C12" i="1"/>
  <c r="C37" i="2" l="1"/>
  <c r="C11" i="2"/>
  <c r="C37" i="1"/>
  <c r="C26" i="2"/>
  <c r="D11" i="2"/>
  <c r="D26" i="2"/>
  <c r="C11" i="1"/>
  <c r="C26" i="1"/>
  <c r="C10" i="1" s="1"/>
  <c r="D37" i="2"/>
  <c r="C10" i="2" l="1"/>
  <c r="C96" i="2" s="1"/>
  <c r="C25" i="2"/>
  <c r="D25" i="2"/>
  <c r="D10" i="2"/>
  <c r="C25" i="1"/>
  <c r="D45" i="2" l="1"/>
  <c r="D96" i="2" s="1"/>
  <c r="C94" i="1"/>
  <c r="C90" i="1"/>
  <c r="C47" i="1"/>
  <c r="C46" i="1" l="1"/>
  <c r="C45" i="1" s="1"/>
  <c r="C97" i="1" l="1"/>
</calcChain>
</file>

<file path=xl/sharedStrings.xml><?xml version="1.0" encoding="utf-8"?>
<sst xmlns="http://schemas.openxmlformats.org/spreadsheetml/2006/main" count="319" uniqueCount="170">
  <si>
    <t>тыс. рублей</t>
  </si>
  <si>
    <t>Код дохода</t>
  </si>
  <si>
    <t>Наименование платежей</t>
  </si>
  <si>
    <t>00010000000000000000</t>
  </si>
  <si>
    <t>НАЛОГОВЫЕ И НЕНАЛОГОВЫЕ ДОХОДЫ</t>
  </si>
  <si>
    <t>НАЛОГОВЫЕ ДОХОДЫ</t>
  </si>
  <si>
    <t>00010100000000000000</t>
  </si>
  <si>
    <t>НАЛОГИ НА ПРИБЫЛЬ, ДОХОДЫ</t>
  </si>
  <si>
    <t>00010102000000000000</t>
  </si>
  <si>
    <t>Налог на доходы физических лиц</t>
  </si>
  <si>
    <t xml:space="preserve"> 00010300000000000000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</si>
  <si>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</si>
  <si>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</si>
  <si>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</si>
  <si>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</si>
  <si>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</si>
  <si>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00010502000000000000</t>
  </si>
  <si>
    <t>Единый налог на вмененный доход для отдельных видов деятельности</t>
  </si>
  <si>
    <t>00010503000000000000</t>
  </si>
  <si>
    <t>Единый сельскохозяйственный налог</t>
  </si>
  <si>
    <t xml:space="preserve"> 00010504000000000000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</si>
  <si>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</si>
  <si>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</si>
  <si>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</si>
  <si>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00010601000000000000</t>
  </si>
  <si>
    <t>Налог на имущество физических лиц</t>
  </si>
  <si>
    <t>00010606000000000000</t>
  </si>
  <si>
    <t>Земельный налог</t>
  </si>
  <si>
    <t>00010800000000000000</t>
  </si>
  <si>
    <t>ГОСУДАРСТВЕННАЯ ПОШЛИНА</t>
  </si>
  <si>
    <t>НЕНАЛОГОВЫЕ ДОХОДЫ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</si>
  <si>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</si>
  <si>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</si>
  <si>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</si>
  <si>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</si>
  <si>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00011105012040000120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</si>
  <si>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</si>
  <si>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</si>
  <si>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</si>
  <si>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00011107000000000000</t>
  </si>
  <si>
    <t>Платежи от государственных и муниципальных унитарных предприятий</t>
  </si>
  <si>
    <t>00011107014040000120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</si>
  <si>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</si>
  <si>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</si>
  <si>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</si>
  <si>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</si>
  <si>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</si>
  <si>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</si>
  <si>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</si>
  <si>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00011201000000000000</t>
  </si>
  <si>
    <t>Плата за негативное воздействие на окружающую среду</t>
  </si>
  <si>
    <t>00011300000000000000</t>
  </si>
  <si>
    <t>ДОХОДЫ ОТ ОКАЗАНИЯ ПЛАТНЫХ УСЛУГ (РАБОТ) И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</si>
  <si>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</si>
  <si>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</si>
  <si>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</si>
  <si>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</si>
  <si>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00011402043040000410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</si>
  <si>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</si>
  <si>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00011406000000000000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</si>
  <si>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</si>
  <si>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</si>
  <si>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</si>
  <si>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00011406024040000400</t>
  </si>
  <si>
    <t>Доходы от продажи земельных участков, нахоящихся в муниципальногй собственности</t>
  </si>
  <si>
    <t>00011600000000000000</t>
  </si>
  <si>
    <t>ШТРАФЫ, САНКЦИИ, ВОЗМЕЩЕНИЕ УЩЕРБА</t>
  </si>
  <si>
    <t>Приложение № 4</t>
  </si>
  <si>
    <t>2021 год</t>
  </si>
  <si>
    <t xml:space="preserve">                                                                                         Приложение № 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</si>
  <si>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</si>
  <si>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</si>
  <si>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</si>
  <si>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 муниципальных образований</t>
  </si>
  <si>
    <t xml:space="preserve">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</si>
  <si>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</si>
  <si>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Прочие субсидии 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</si>
  <si>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</si>
  <si>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>Субсидии на реализацию мероприятий, направленных на развитие автомобильного транспорта</t>
  </si>
  <si>
    <t>Субсидии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</si>
  <si>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Субсидии на реализацию мероприятий в рамках государственной программы Республики Тыва "Реализация государственной национальной политики Российской Федерации в Республике Тыва на 2018-2020 годы" на 2019 годы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</si>
  <si>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</si>
  <si>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</si>
  <si>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</si>
  <si>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Субвенции бюджетам  муниципальных образований</t>
  </si>
  <si>
    <t>Субвенции на реализацию Закона РТ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муниицпальных общеобразовательных организациях, обеспчение дополнительного образования детей в муниципальных обрщеобразовательных организациях»  в том числе:</t>
  </si>
  <si>
    <t xml:space="preserve">           общие образовательные учреждения</t>
  </si>
  <si>
    <t xml:space="preserve">               дошкольные образовательные учреждения</t>
  </si>
  <si>
    <t>Субвенции на реализацию Закона Республики Тыва "О мерах социальной поддержки ветеранов труда и тружеников тыла "</t>
  </si>
  <si>
    <t>Субвенции на реализацию полномочий по назначению и выплате ежемесячного пособия на ребенка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</si>
  <si>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гражданам субсидий на оплату жилого помещения и коммунальных услуг</t>
  </si>
  <si>
    <t>Субвенции на реализацию Закона республики Тыва "О погребении и похоронном деле в Республике Тыва"</t>
  </si>
  <si>
    <t>Субвенции на осуществление переданных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</si>
  <si>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</si>
  <si>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полномочий по назначению и выплате компенсации части родительской платы за содержание ребенка в государственных, муниципальных образовательных организациях, реализующих основную общеобразовательную программу дошкольного образования</t>
  </si>
  <si>
    <t>Субвенции на обеспечение равной доступности услуг общественного транспорта для отдельных категорий граждан</t>
  </si>
  <si>
    <t>Субвенции бюджетам городских округов на оплату жилищно-коммунальных услуг отдельным категориям граждан</t>
  </si>
  <si>
    <t>ИНЫЕ МЕЖБЮДЖЕТНЫЕ ТРАНСФЕРТЫ</t>
  </si>
  <si>
    <t>2 02 49999 04 0000 150</t>
  </si>
  <si>
    <t xml:space="preserve">Прочие межбюджетные трансферты, передаваемые бюджетам городских округов 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</si>
  <si>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</si>
  <si>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2 19 00000 00 0000 000</t>
  </si>
  <si>
    <t>ВОЗВРАТ ОСТАТКОВ СУБСИДИЙ, СУБВЕНЦИЙ И ИНЫХ МЕЖБЮДЖЕТНЫХ СРЕДСТВ, ИМЕЮЩИХ ЦЕЛЕВОЕ НАЗНАЧЕНИЕ ПРОШЛЫХ ЛЕТ</t>
  </si>
  <si>
    <t>2 19 35250 04 0000 150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</si>
  <si>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</si>
  <si>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</si>
  <si>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</si>
  <si>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</si>
  <si>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</si>
  <si>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</si>
  <si>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</si>
  <si>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</si>
  <si>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</si>
  <si>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</si>
  <si>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</si>
  <si>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000 2 02 0000 00 00000 000</t>
  </si>
  <si>
    <t>000 2 02 00000 00 0000 000</t>
  </si>
  <si>
    <t xml:space="preserve"> 000 2 02 20000 00 0000 000</t>
  </si>
  <si>
    <t>000 2 02 29999 04 0000 150</t>
  </si>
  <si>
    <t>000 2 02 25497 04 0000 150</t>
  </si>
  <si>
    <t>000 2 02 25466 04 0000 150</t>
  </si>
  <si>
    <t>000 2 02 30013 04 0000 150</t>
  </si>
  <si>
    <t>000  2 02 30022 04 0000 150</t>
  </si>
  <si>
    <t>000 2 02 30024 04 0000 150</t>
  </si>
  <si>
    <t xml:space="preserve"> 000 2 02 35120 04 0000 150</t>
  </si>
  <si>
    <t>000 2 02 35250 04 0000 150</t>
  </si>
  <si>
    <t>000 2 02 35380 04 0000 150</t>
  </si>
  <si>
    <t>000 2 02 35573 04 0000 150</t>
  </si>
  <si>
    <t>000 2 02 35462 04 0000 150</t>
  </si>
  <si>
    <t>000 2 02 45393 04 0000 150</t>
  </si>
  <si>
    <t>000 2 02 300000 00 0000 000</t>
  </si>
  <si>
    <t>2022 год</t>
  </si>
  <si>
    <t>Субвенции на организацию отдыха и оздоровления детей</t>
  </si>
  <si>
    <t>000 2 02 15004 00 0000 150</t>
  </si>
  <si>
    <t>Дотации бюджетам городских округов на поддержку мер по обеспечению сбалансированности бюджетов</t>
  </si>
  <si>
    <t xml:space="preserve"> 000 2 02 10000 00 0000 000</t>
  </si>
  <si>
    <t>к проекту Решения Хурала представителей г. Кызыла</t>
  </si>
  <si>
    <t xml:space="preserve">                                                                                  к проекту Решения Хурала представителей г. Кызыла</t>
  </si>
  <si>
    <t>ДОХОДЫ БЮДЖЕТА ГОРОДСКОГО ОКРУГА "ГОРОД КЫЗЫЛ РЕСПУБЛИКИ ТЫВА" НА 2021 ГОД</t>
  </si>
  <si>
    <t>Упрошенная система налогооблажения</t>
  </si>
  <si>
    <t>00010501000000000000</t>
  </si>
  <si>
    <t>2023 год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</si>
  <si>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"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</si>
  <si>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</si>
  <si>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000 2 02 20041 04 0000 150</t>
  </si>
  <si>
    <t>000 2 02 25555 04 0000 150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</si>
  <si>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</si>
  <si>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</si>
  <si>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на корректировку генеральных планов муниципальных образований</t>
  </si>
  <si>
    <t>000 2 02 25516 04 0000 150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</si>
  <si>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</si>
  <si>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000 2 02 25255 04 0000 150</t>
  </si>
  <si>
    <t>Субсидии бюджетам городских округов на реализацию мероприятий по укреплению единства российской нации и этнокультурному развитию народов России</t>
  </si>
  <si>
    <t>000 2 02 49999 04 0000 150</t>
  </si>
  <si>
    <t>Межбюджетные трансферты на реализацию мероприятий в рамках государственной программы республики Тыва "Реализация государственной национальной политики Российской Федерации в Республике Тыва"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</si>
  <si>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</si>
  <si>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</si>
  <si>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</si>
  <si>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</si>
  <si>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>Субвенции на осуществление переданных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</si>
  <si>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</si>
  <si>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</si>
  <si>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</si>
  <si>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                                                                                 «О бюджете городского округа «Город Кызыл Республики Тыва»</t>
  </si>
  <si>
    <t xml:space="preserve">                                                                                          на 2021 год и на плановый период 2022 и 2023 годов»</t>
  </si>
  <si>
    <t>от "___" __________2020г. №__</t>
  </si>
  <si>
    <t xml:space="preserve">«О бюджете городского округа«Город Кызыл Республики Тыва» </t>
  </si>
  <si>
    <t xml:space="preserve">на 2021 год и на плановый период2022 и 2023 годов» </t>
  </si>
  <si>
    <t>от "___" _________ 2020г. №___</t>
  </si>
  <si>
    <t>ДОХОДЫ БЮДЖЕТА ГОРОДСКОГО ОКРУГА "ГОРОД КЫЗЫЛ РЕСПУБЛИКИ ТЫВА" НА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</si>
</sst>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;0.0"/>
    <numFmt numFmtId="165" formatCode="#,##0;[Red]\-#,##0;0"/>
    <numFmt numFmtId="166" formatCode="#,##0.0"/>
    <numFmt numFmtId="167" formatCode="0.0"/>
    <numFmt numFmtId="168" formatCode="#,##0.0_ ;[Red]\-#,##0.0\ 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 applyProtection="1">
      <alignment horizontal="center" vertical="center"/>
      <protection hidden="1"/>
    </xf>
    <xf numFmtId="0" fontId="6" fillId="0" borderId="0" xfId="1" applyFont="1" applyProtection="1">
      <protection hidden="1"/>
    </xf>
    <xf numFmtId="0" fontId="7" fillId="0" borderId="0" xfId="1" applyFont="1" applyAlignment="1">
      <alignment horizontal="right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0" fontId="9" fillId="0" borderId="2" xfId="0" applyFont="1" applyFill="1" applyBorder="1" applyAlignment="1">
      <alignment wrapText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Alignment="1">
      <alignment horizontal="right"/>
    </xf>
    <xf numFmtId="165" fontId="3" fillId="0" borderId="0" xfId="1" applyNumberFormat="1" applyFont="1"/>
    <xf numFmtId="49" fontId="8" fillId="3" borderId="1" xfId="1" applyNumberFormat="1" applyFont="1" applyFill="1" applyBorder="1" applyAlignment="1" applyProtection="1">
      <alignment horizontal="center" vertical="center"/>
      <protection hidden="1"/>
    </xf>
    <xf numFmtId="0" fontId="5" fillId="3" borderId="1" xfId="1" applyNumberFormat="1" applyFont="1" applyFill="1" applyBorder="1" applyAlignment="1" applyProtection="1">
      <alignment wrapText="1"/>
      <protection hidden="1"/>
    </xf>
    <xf numFmtId="166" fontId="5" fillId="3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166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0" fontId="1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 indent="2"/>
    </xf>
    <xf numFmtId="0" fontId="11" fillId="0" borderId="1" xfId="0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166" fontId="5" fillId="0" borderId="1" xfId="1" applyNumberFormat="1" applyFont="1" applyBorder="1" applyAlignment="1">
      <alignment horizontal="center" vertical="center"/>
    </xf>
    <xf numFmtId="0" fontId="6" fillId="0" borderId="3" xfId="1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166" fontId="15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wrapText="1"/>
    </xf>
    <xf numFmtId="166" fontId="16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5" fillId="0" borderId="1" xfId="1" applyFont="1" applyBorder="1" applyAlignment="1">
      <alignment horizontal="left" vertical="center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166" fontId="11" fillId="4" borderId="1" xfId="1" applyNumberFormat="1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 applyProtection="1">
      <alignment horizontal="center" vertical="center"/>
      <protection hidden="1"/>
    </xf>
    <xf numFmtId="166" fontId="6" fillId="4" borderId="1" xfId="1" applyNumberFormat="1" applyFont="1" applyFill="1" applyBorder="1" applyAlignment="1" applyProtection="1">
      <alignment horizontal="center" vertical="center"/>
      <protection hidden="1"/>
    </xf>
    <xf numFmtId="166" fontId="11" fillId="4" borderId="1" xfId="1" applyNumberFormat="1" applyFont="1" applyFill="1" applyBorder="1" applyAlignment="1" applyProtection="1">
      <alignment horizontal="center" vertical="center"/>
      <protection hidden="1"/>
    </xf>
    <xf numFmtId="166" fontId="5" fillId="4" borderId="1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5" fillId="3" borderId="2" xfId="1" applyNumberFormat="1" applyFont="1" applyFill="1" applyBorder="1" applyAlignment="1" applyProtection="1">
      <alignment wrapText="1"/>
      <protection hidden="1"/>
    </xf>
    <xf numFmtId="164" fontId="5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/>
    <xf numFmtId="164" fontId="6" fillId="4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Alignment="1">
      <alignment horizontal="right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5" fillId="3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6" fillId="0" borderId="1" xfId="1" applyNumberFormat="1" applyFont="1" applyBorder="1" applyAlignment="1">
      <alignment horizontal="center" vertical="center"/>
    </xf>
    <xf numFmtId="168" fontId="6" fillId="0" borderId="1" xfId="1" applyNumberFormat="1" applyFont="1" applyFill="1" applyBorder="1" applyAlignment="1" applyProtection="1">
      <alignment horizontal="center" vertical="center"/>
      <protection hidden="1"/>
    </xf>
    <xf numFmtId="168" fontId="11" fillId="4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Border="1" applyAlignment="1">
      <alignment horizontal="center" vertical="center"/>
    </xf>
    <xf numFmtId="168" fontId="6" fillId="4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4" borderId="1" xfId="1" applyNumberFormat="1" applyFont="1" applyFill="1" applyBorder="1" applyAlignment="1" applyProtection="1">
      <alignment horizontal="center" vertical="center"/>
      <protection hidden="1"/>
    </xf>
    <xf numFmtId="168" fontId="6" fillId="4" borderId="1" xfId="1" applyNumberFormat="1" applyFont="1" applyFill="1" applyBorder="1" applyAlignment="1" applyProtection="1">
      <alignment horizontal="center" vertical="center"/>
      <protection hidden="1"/>
    </xf>
    <xf numFmtId="168" fontId="11" fillId="4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Border="1" applyAlignment="1">
      <alignment horizontal="center" vertical="center"/>
    </xf>
    <xf numFmtId="168" fontId="5" fillId="4" borderId="1" xfId="1" applyNumberFormat="1" applyFont="1" applyFill="1" applyBorder="1" applyAlignment="1">
      <alignment horizontal="center" vertical="center"/>
    </xf>
    <xf numFmtId="168" fontId="15" fillId="0" borderId="1" xfId="1" applyNumberFormat="1" applyFont="1" applyBorder="1" applyAlignment="1">
      <alignment horizontal="center" vertical="center"/>
    </xf>
    <xf numFmtId="168" fontId="3" fillId="0" borderId="1" xfId="1" applyNumberFormat="1" applyFont="1" applyBorder="1"/>
    <xf numFmtId="168" fontId="16" fillId="0" borderId="1" xfId="1" applyNumberFormat="1" applyFont="1" applyBorder="1" applyAlignment="1">
      <alignment horizontal="center" vertical="center"/>
    </xf>
    <xf numFmtId="0" fontId="4" fillId="4" borderId="0" xfId="0" applyFont="1" applyFill="1" applyAlignment="1">
      <alignment horizontal="right"/>
    </xf>
    <xf numFmtId="0" fontId="5" fillId="0" borderId="0" xfId="1" applyFont="1" applyAlignment="1" applyProtection="1">
      <alignment horizontal="center" vertical="center" wrapText="1"/>
      <protection hidden="1"/>
    </xf>
    <xf numFmtId="0" fontId="12" fillId="4" borderId="0" xfId="0" applyFont="1" applyFill="1" applyAlignment="1">
      <alignment horizontal="right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3" xfId="9"/>
    <cellStyle name="Процентный 3 3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view="pageBreakPreview" zoomScale="90" zoomScaleNormal="90" zoomScaleSheetLayoutView="90" workbookViewId="0">
      <selection activeCell="B26" sqref="B26"/>
    </sheetView>
  </sheetViews>
  <sheetFormatPr defaultColWidth="9.140625" defaultRowHeight="12.75" x14ac:dyDescent="0.2"/>
  <cols>
    <col min="1" max="1" width="27.7109375" style="1" customWidth="1"/>
    <col min="2" max="2" width="87.140625" style="2" customWidth="1"/>
    <col min="3" max="3" width="16" style="2" customWidth="1"/>
    <col min="4" max="184" width="9.140625" style="2" customWidth="1"/>
    <col min="185" max="16384" width="9.140625" style="2"/>
  </cols>
  <sheetData>
    <row r="1" spans="1:5" ht="15" customHeight="1" x14ac:dyDescent="0.2">
      <c r="B1" s="88" t="s">
        <v>69</v>
      </c>
      <c r="C1" s="88"/>
    </row>
    <row r="2" spans="1:5" ht="15" customHeight="1" x14ac:dyDescent="0.2">
      <c r="B2" s="88" t="s">
        <v>137</v>
      </c>
      <c r="C2" s="88"/>
    </row>
    <row r="3" spans="1:5" ht="15" customHeight="1" x14ac:dyDescent="0.2">
      <c r="B3" s="88" t="s">
        <v>163</v>
      </c>
      <c r="C3" s="88"/>
    </row>
    <row r="4" spans="1:5" ht="15" customHeight="1" x14ac:dyDescent="0.2">
      <c r="B4" s="88" t="s">
        <v>164</v>
      </c>
      <c r="C4" s="88"/>
    </row>
    <row r="5" spans="1:5" ht="15" customHeight="1" x14ac:dyDescent="0.2">
      <c r="B5" s="88" t="s">
        <v>165</v>
      </c>
      <c r="C5" s="88"/>
    </row>
    <row r="6" spans="1:5" ht="15" customHeight="1" x14ac:dyDescent="0.25">
      <c r="B6" s="68"/>
      <c r="C6" s="68"/>
    </row>
    <row r="7" spans="1:5" ht="36.75" customHeight="1" x14ac:dyDescent="0.2">
      <c r="A7" s="87" t="s">
        <v>138</v>
      </c>
      <c r="B7" s="87"/>
      <c r="C7" s="87"/>
    </row>
    <row r="8" spans="1:5" ht="15.75" x14ac:dyDescent="0.25">
      <c r="A8" s="3"/>
      <c r="B8" s="4"/>
      <c r="C8" s="5" t="s">
        <v>0</v>
      </c>
    </row>
    <row r="9" spans="1:5" ht="26.25" customHeight="1" x14ac:dyDescent="0.2">
      <c r="A9" s="6" t="s">
        <v>1</v>
      </c>
      <c r="B9" s="6" t="s">
        <v>2</v>
      </c>
      <c r="C9" s="6" t="s">
        <v>68</v>
      </c>
    </row>
    <row r="10" spans="1:5" ht="15.75" x14ac:dyDescent="0.25">
      <c r="A10" s="19" t="s">
        <v>3</v>
      </c>
      <c r="B10" s="64" t="s">
        <v>4</v>
      </c>
      <c r="C10" s="65">
        <f t="shared" ref="C10" si="0">C12+C14+C16+C21+C24+C26+C34+C36+C37+C43</f>
        <v>993480</v>
      </c>
      <c r="E10" s="66"/>
    </row>
    <row r="11" spans="1:5" ht="15.75" x14ac:dyDescent="0.25">
      <c r="A11" s="9"/>
      <c r="B11" s="10" t="s">
        <v>5</v>
      </c>
      <c r="C11" s="52">
        <f t="shared" ref="C11" si="1">C12+C14+C16+C21+C24</f>
        <v>926950</v>
      </c>
      <c r="E11" s="66"/>
    </row>
    <row r="12" spans="1:5" ht="15.75" x14ac:dyDescent="0.25">
      <c r="A12" s="7" t="s">
        <v>6</v>
      </c>
      <c r="B12" s="8" t="s">
        <v>7</v>
      </c>
      <c r="C12" s="51">
        <f>C13</f>
        <v>557691</v>
      </c>
    </row>
    <row r="13" spans="1:5" ht="15.75" x14ac:dyDescent="0.25">
      <c r="A13" s="11" t="s">
        <v>8</v>
      </c>
      <c r="B13" s="12" t="s">
        <v>9</v>
      </c>
      <c r="C13" s="53">
        <v>557691</v>
      </c>
    </row>
    <row r="14" spans="1:5" ht="31.5" x14ac:dyDescent="0.25">
      <c r="A14" s="7" t="s">
        <v>10</v>
      </c>
      <c r="B14" s="8" t="s">
        <v>11</v>
      </c>
      <c r="C14" s="51">
        <f>C15</f>
        <v>6508</v>
      </c>
    </row>
    <row r="15" spans="1:5" ht="31.5" x14ac:dyDescent="0.25">
      <c r="A15" s="11" t="s">
        <v>12</v>
      </c>
      <c r="B15" s="13" t="s">
        <v>13</v>
      </c>
      <c r="C15" s="53">
        <v>6508</v>
      </c>
    </row>
    <row r="16" spans="1:5" ht="15.75" x14ac:dyDescent="0.25">
      <c r="A16" s="7" t="s">
        <v>14</v>
      </c>
      <c r="B16" s="8" t="s">
        <v>15</v>
      </c>
      <c r="C16" s="51">
        <f>C17+C18+C19+C20</f>
        <v>209265</v>
      </c>
    </row>
    <row r="17" spans="1:3" ht="15.75" x14ac:dyDescent="0.25">
      <c r="A17" s="11" t="s">
        <v>140</v>
      </c>
      <c r="B17" s="12" t="s">
        <v>139</v>
      </c>
      <c r="C17" s="53">
        <v>173828</v>
      </c>
    </row>
    <row r="18" spans="1:3" ht="15.75" x14ac:dyDescent="0.25">
      <c r="A18" s="11" t="s">
        <v>16</v>
      </c>
      <c r="B18" s="12" t="s">
        <v>17</v>
      </c>
      <c r="C18" s="53">
        <v>18381</v>
      </c>
    </row>
    <row r="19" spans="1:3" ht="15.75" x14ac:dyDescent="0.25">
      <c r="A19" s="11" t="s">
        <v>18</v>
      </c>
      <c r="B19" s="12" t="s">
        <v>19</v>
      </c>
      <c r="C19" s="53">
        <v>242</v>
      </c>
    </row>
    <row r="20" spans="1:3" ht="16.5" customHeight="1" x14ac:dyDescent="0.25">
      <c r="A20" s="11" t="s">
        <v>20</v>
      </c>
      <c r="B20" s="12" t="s">
        <v>21</v>
      </c>
      <c r="C20" s="53">
        <v>16814</v>
      </c>
    </row>
    <row r="21" spans="1:3" ht="15.75" x14ac:dyDescent="0.25">
      <c r="A21" s="7" t="s">
        <v>22</v>
      </c>
      <c r="B21" s="8" t="s">
        <v>23</v>
      </c>
      <c r="C21" s="51">
        <f>C22+C23</f>
        <v>117783</v>
      </c>
    </row>
    <row r="22" spans="1:3" ht="15.75" x14ac:dyDescent="0.25">
      <c r="A22" s="11" t="s">
        <v>24</v>
      </c>
      <c r="B22" s="12" t="s">
        <v>25</v>
      </c>
      <c r="C22" s="53">
        <v>29210</v>
      </c>
    </row>
    <row r="23" spans="1:3" ht="15.75" x14ac:dyDescent="0.25">
      <c r="A23" s="11" t="s">
        <v>26</v>
      </c>
      <c r="B23" s="12" t="s">
        <v>27</v>
      </c>
      <c r="C23" s="53">
        <v>88573</v>
      </c>
    </row>
    <row r="24" spans="1:3" ht="15.75" x14ac:dyDescent="0.25">
      <c r="A24" s="7" t="s">
        <v>28</v>
      </c>
      <c r="B24" s="8" t="s">
        <v>29</v>
      </c>
      <c r="C24" s="51">
        <v>35703</v>
      </c>
    </row>
    <row r="25" spans="1:3" ht="15.75" x14ac:dyDescent="0.25">
      <c r="A25" s="9"/>
      <c r="B25" s="10" t="s">
        <v>30</v>
      </c>
      <c r="C25" s="52">
        <f t="shared" ref="C25" si="2">C26+C34+C36+C37+C43</f>
        <v>66530</v>
      </c>
    </row>
    <row r="26" spans="1:3" ht="31.5" x14ac:dyDescent="0.2">
      <c r="A26" s="7" t="s">
        <v>31</v>
      </c>
      <c r="B26" s="14" t="s">
        <v>32</v>
      </c>
      <c r="C26" s="51">
        <f>C27+C30+C32</f>
        <v>36546</v>
      </c>
    </row>
    <row r="27" spans="1:3" ht="63.75" customHeight="1" x14ac:dyDescent="0.25">
      <c r="A27" s="7" t="s">
        <v>33</v>
      </c>
      <c r="B27" s="8" t="s">
        <v>34</v>
      </c>
      <c r="C27" s="51">
        <f>C28+C29</f>
        <v>20163</v>
      </c>
    </row>
    <row r="28" spans="1:3" ht="63" x14ac:dyDescent="0.25">
      <c r="A28" s="11" t="s">
        <v>35</v>
      </c>
      <c r="B28" s="12" t="s">
        <v>36</v>
      </c>
      <c r="C28" s="67">
        <v>17444</v>
      </c>
    </row>
    <row r="29" spans="1:3" ht="63" x14ac:dyDescent="0.25">
      <c r="A29" s="11" t="s">
        <v>37</v>
      </c>
      <c r="B29" s="12" t="s">
        <v>38</v>
      </c>
      <c r="C29" s="67">
        <v>2719</v>
      </c>
    </row>
    <row r="30" spans="1:3" ht="15.75" x14ac:dyDescent="0.25">
      <c r="A30" s="7" t="s">
        <v>39</v>
      </c>
      <c r="B30" s="8" t="s">
        <v>40</v>
      </c>
      <c r="C30" s="51">
        <f>C31</f>
        <v>378</v>
      </c>
    </row>
    <row r="31" spans="1:3" ht="47.25" x14ac:dyDescent="0.25">
      <c r="A31" s="11" t="s">
        <v>41</v>
      </c>
      <c r="B31" s="12" t="s">
        <v>42</v>
      </c>
      <c r="C31" s="53">
        <v>378</v>
      </c>
    </row>
    <row r="32" spans="1:3" ht="62.25" customHeight="1" x14ac:dyDescent="0.25">
      <c r="A32" s="7" t="s">
        <v>43</v>
      </c>
      <c r="B32" s="8" t="s">
        <v>44</v>
      </c>
      <c r="C32" s="51">
        <f>C33</f>
        <v>16005</v>
      </c>
    </row>
    <row r="33" spans="1:3" ht="63" x14ac:dyDescent="0.25">
      <c r="A33" s="11" t="s">
        <v>45</v>
      </c>
      <c r="B33" s="12" t="s">
        <v>46</v>
      </c>
      <c r="C33" s="53">
        <v>16005</v>
      </c>
    </row>
    <row r="34" spans="1:3" ht="15.75" x14ac:dyDescent="0.25">
      <c r="A34" s="7" t="s">
        <v>47</v>
      </c>
      <c r="B34" s="8" t="s">
        <v>48</v>
      </c>
      <c r="C34" s="51">
        <f>C35</f>
        <v>2115</v>
      </c>
    </row>
    <row r="35" spans="1:3" ht="15.75" x14ac:dyDescent="0.25">
      <c r="A35" s="11" t="s">
        <v>49</v>
      </c>
      <c r="B35" s="12" t="s">
        <v>50</v>
      </c>
      <c r="C35" s="53">
        <v>2115</v>
      </c>
    </row>
    <row r="36" spans="1:3" ht="31.5" hidden="1" x14ac:dyDescent="0.25">
      <c r="A36" s="7" t="s">
        <v>51</v>
      </c>
      <c r="B36" s="8" t="s">
        <v>52</v>
      </c>
      <c r="C36" s="51"/>
    </row>
    <row r="37" spans="1:3" ht="20.25" customHeight="1" x14ac:dyDescent="0.25">
      <c r="A37" s="15" t="s">
        <v>53</v>
      </c>
      <c r="B37" s="8" t="s">
        <v>54</v>
      </c>
      <c r="C37" s="51">
        <f>C38+C40</f>
        <v>15769</v>
      </c>
    </row>
    <row r="38" spans="1:3" ht="63" x14ac:dyDescent="0.25">
      <c r="A38" s="7" t="s">
        <v>55</v>
      </c>
      <c r="B38" s="8" t="s">
        <v>56</v>
      </c>
      <c r="C38" s="51">
        <f>C39</f>
        <v>3769</v>
      </c>
    </row>
    <row r="39" spans="1:3" ht="64.5" customHeight="1" x14ac:dyDescent="0.25">
      <c r="A39" s="11" t="s">
        <v>57</v>
      </c>
      <c r="B39" s="12" t="s">
        <v>58</v>
      </c>
      <c r="C39" s="53">
        <v>3769</v>
      </c>
    </row>
    <row r="40" spans="1:3" ht="63" customHeight="1" x14ac:dyDescent="0.25">
      <c r="A40" s="7" t="s">
        <v>59</v>
      </c>
      <c r="B40" s="8" t="s">
        <v>60</v>
      </c>
      <c r="C40" s="51">
        <f>C41+C42</f>
        <v>12000</v>
      </c>
    </row>
    <row r="41" spans="1:3" ht="34.5" customHeight="1" x14ac:dyDescent="0.25">
      <c r="A41" s="11" t="s">
        <v>61</v>
      </c>
      <c r="B41" s="12" t="s">
        <v>62</v>
      </c>
      <c r="C41" s="67">
        <v>9000</v>
      </c>
    </row>
    <row r="42" spans="1:3" ht="18.75" customHeight="1" x14ac:dyDescent="0.2">
      <c r="A42" s="11" t="s">
        <v>63</v>
      </c>
      <c r="B42" s="16" t="s">
        <v>64</v>
      </c>
      <c r="C42" s="67">
        <v>3000</v>
      </c>
    </row>
    <row r="43" spans="1:3" ht="15.75" x14ac:dyDescent="0.25">
      <c r="A43" s="7" t="s">
        <v>65</v>
      </c>
      <c r="B43" s="8" t="s">
        <v>66</v>
      </c>
      <c r="C43" s="51">
        <v>12100</v>
      </c>
    </row>
    <row r="44" spans="1:3" x14ac:dyDescent="0.2">
      <c r="C44" s="1"/>
    </row>
    <row r="45" spans="1:3" ht="15.75" x14ac:dyDescent="0.25">
      <c r="A45" s="19" t="s">
        <v>115</v>
      </c>
      <c r="B45" s="20" t="s">
        <v>70</v>
      </c>
      <c r="C45" s="21">
        <f>C46+C94</f>
        <v>2449006.4422200001</v>
      </c>
    </row>
    <row r="46" spans="1:3" ht="31.5" x14ac:dyDescent="0.25">
      <c r="A46" s="7" t="s">
        <v>116</v>
      </c>
      <c r="B46" s="22" t="s">
        <v>71</v>
      </c>
      <c r="C46" s="23">
        <f>C47+C49+C65+C90</f>
        <v>2449006.4422200001</v>
      </c>
    </row>
    <row r="47" spans="1:3" ht="31.5" x14ac:dyDescent="0.25">
      <c r="A47" s="7" t="s">
        <v>135</v>
      </c>
      <c r="B47" s="22" t="s">
        <v>72</v>
      </c>
      <c r="C47" s="23">
        <f>C48</f>
        <v>460.9</v>
      </c>
    </row>
    <row r="48" spans="1:3" ht="31.5" x14ac:dyDescent="0.25">
      <c r="A48" s="46" t="s">
        <v>133</v>
      </c>
      <c r="B48" s="24" t="s">
        <v>134</v>
      </c>
      <c r="C48" s="25">
        <v>460.9</v>
      </c>
    </row>
    <row r="49" spans="1:3" ht="15.75" x14ac:dyDescent="0.25">
      <c r="A49" s="7" t="s">
        <v>117</v>
      </c>
      <c r="B49" s="22" t="s">
        <v>73</v>
      </c>
      <c r="C49" s="23">
        <f>C51+C59+C60+C61+C62+C63+C64</f>
        <v>203782.18398999999</v>
      </c>
    </row>
    <row r="50" spans="1:3" ht="47.25" hidden="1" x14ac:dyDescent="0.25">
      <c r="A50" s="11" t="s">
        <v>74</v>
      </c>
      <c r="B50" s="24" t="s">
        <v>75</v>
      </c>
      <c r="C50" s="25"/>
    </row>
    <row r="51" spans="1:3" ht="15.75" x14ac:dyDescent="0.2">
      <c r="A51" s="11" t="s">
        <v>118</v>
      </c>
      <c r="B51" s="26" t="s">
        <v>76</v>
      </c>
      <c r="C51" s="27">
        <f>SUM(C52:C53)</f>
        <v>14615.8</v>
      </c>
    </row>
    <row r="52" spans="1:3" ht="114.75" customHeight="1" x14ac:dyDescent="0.25">
      <c r="A52" s="11"/>
      <c r="B52" s="28" t="s">
        <v>142</v>
      </c>
      <c r="C52" s="56">
        <v>8115.8</v>
      </c>
    </row>
    <row r="53" spans="1:3" ht="15.75" x14ac:dyDescent="0.2">
      <c r="A53" s="11"/>
      <c r="B53" s="29" t="s">
        <v>148</v>
      </c>
      <c r="C53" s="56">
        <v>6500</v>
      </c>
    </row>
    <row r="54" spans="1:3" ht="63" hidden="1" x14ac:dyDescent="0.2">
      <c r="A54" s="11"/>
      <c r="B54" s="29" t="s">
        <v>77</v>
      </c>
      <c r="C54" s="56"/>
    </row>
    <row r="55" spans="1:3" ht="31.5" hidden="1" x14ac:dyDescent="0.2">
      <c r="A55" s="11"/>
      <c r="B55" s="29" t="s">
        <v>78</v>
      </c>
      <c r="C55" s="56"/>
    </row>
    <row r="56" spans="1:3" ht="30.75" hidden="1" customHeight="1" x14ac:dyDescent="0.2">
      <c r="A56" s="11"/>
      <c r="B56" s="29" t="s">
        <v>79</v>
      </c>
      <c r="C56" s="56"/>
    </row>
    <row r="57" spans="1:3" ht="47.25" hidden="1" x14ac:dyDescent="0.2">
      <c r="A57" s="11"/>
      <c r="B57" s="29" t="s">
        <v>80</v>
      </c>
      <c r="C57" s="56"/>
    </row>
    <row r="58" spans="1:3" ht="31.5" hidden="1" x14ac:dyDescent="0.2">
      <c r="A58" s="11"/>
      <c r="B58" s="29" t="s">
        <v>81</v>
      </c>
      <c r="C58" s="56"/>
    </row>
    <row r="59" spans="1:3" ht="48" customHeight="1" x14ac:dyDescent="0.2">
      <c r="A59" s="69" t="s">
        <v>144</v>
      </c>
      <c r="B59" s="30" t="s">
        <v>143</v>
      </c>
      <c r="C59" s="57">
        <v>70409.289999999994</v>
      </c>
    </row>
    <row r="60" spans="1:3" ht="54.75" customHeight="1" x14ac:dyDescent="0.2">
      <c r="A60" s="11" t="s">
        <v>147</v>
      </c>
      <c r="B60" s="63" t="s">
        <v>146</v>
      </c>
      <c r="C60" s="57">
        <v>928.50238999999999</v>
      </c>
    </row>
    <row r="61" spans="1:3" ht="31.5" x14ac:dyDescent="0.2">
      <c r="A61" s="11" t="s">
        <v>119</v>
      </c>
      <c r="B61" s="30" t="s">
        <v>82</v>
      </c>
      <c r="C61" s="57">
        <v>48109.1</v>
      </c>
    </row>
    <row r="62" spans="1:3" ht="31.5" x14ac:dyDescent="0.2">
      <c r="A62" s="31" t="s">
        <v>149</v>
      </c>
      <c r="B62" s="32" t="s">
        <v>152</v>
      </c>
      <c r="C62" s="57">
        <v>252.52500000000001</v>
      </c>
    </row>
    <row r="63" spans="1:3" ht="47.25" x14ac:dyDescent="0.2">
      <c r="A63" s="33" t="s">
        <v>151</v>
      </c>
      <c r="B63" s="32" t="s">
        <v>150</v>
      </c>
      <c r="C63" s="57">
        <v>25466.97</v>
      </c>
    </row>
    <row r="64" spans="1:3" ht="31.5" x14ac:dyDescent="0.2">
      <c r="A64" s="33" t="s">
        <v>145</v>
      </c>
      <c r="B64" s="32" t="s">
        <v>83</v>
      </c>
      <c r="C64" s="57">
        <v>43999.996599999999</v>
      </c>
    </row>
    <row r="65" spans="1:3" ht="15.75" x14ac:dyDescent="0.25">
      <c r="A65" s="7" t="s">
        <v>130</v>
      </c>
      <c r="B65" s="22" t="s">
        <v>84</v>
      </c>
      <c r="C65" s="58">
        <f>C66+C67+C68+C86+C83+C84+C88+C89+C82+C85+C87</f>
        <v>2244693.3582299999</v>
      </c>
    </row>
    <row r="66" spans="1:3" ht="32.25" customHeight="1" x14ac:dyDescent="0.25">
      <c r="A66" s="11" t="s">
        <v>121</v>
      </c>
      <c r="B66" s="24" t="s">
        <v>114</v>
      </c>
      <c r="C66" s="57">
        <v>824.5</v>
      </c>
    </row>
    <row r="67" spans="1:3" ht="31.5" x14ac:dyDescent="0.25">
      <c r="A67" s="11" t="s">
        <v>122</v>
      </c>
      <c r="B67" s="24" t="s">
        <v>113</v>
      </c>
      <c r="C67" s="57">
        <v>101872.76</v>
      </c>
    </row>
    <row r="68" spans="1:3" ht="31.5" x14ac:dyDescent="0.2">
      <c r="A68" s="11" t="s">
        <v>123</v>
      </c>
      <c r="B68" s="34" t="s">
        <v>112</v>
      </c>
      <c r="C68" s="59">
        <f>C69+C72+C73+C74+C75+C76+C77+C78+C79+C80+C81</f>
        <v>1751241.2999999998</v>
      </c>
    </row>
    <row r="69" spans="1:3" ht="141.75" x14ac:dyDescent="0.2">
      <c r="A69" s="35"/>
      <c r="B69" s="36" t="s">
        <v>85</v>
      </c>
      <c r="C69" s="60">
        <f>C70+C71</f>
        <v>1576149</v>
      </c>
    </row>
    <row r="70" spans="1:3" ht="15.75" x14ac:dyDescent="0.2">
      <c r="A70" s="35"/>
      <c r="B70" s="37" t="s">
        <v>86</v>
      </c>
      <c r="C70" s="56">
        <v>996323</v>
      </c>
    </row>
    <row r="71" spans="1:3" ht="15.75" x14ac:dyDescent="0.2">
      <c r="A71" s="35"/>
      <c r="B71" s="38" t="s">
        <v>87</v>
      </c>
      <c r="C71" s="56">
        <v>579826</v>
      </c>
    </row>
    <row r="72" spans="1:3" ht="31.5" x14ac:dyDescent="0.2">
      <c r="A72" s="35"/>
      <c r="B72" s="29" t="s">
        <v>88</v>
      </c>
      <c r="C72" s="56">
        <v>61291.8</v>
      </c>
    </row>
    <row r="73" spans="1:3" ht="31.5" x14ac:dyDescent="0.2">
      <c r="A73" s="35"/>
      <c r="B73" s="29" t="s">
        <v>89</v>
      </c>
      <c r="C73" s="56">
        <v>31211.9</v>
      </c>
    </row>
    <row r="74" spans="1:3" ht="47.25" x14ac:dyDescent="0.2">
      <c r="A74" s="35"/>
      <c r="B74" s="55" t="s">
        <v>90</v>
      </c>
      <c r="C74" s="56">
        <v>16476</v>
      </c>
    </row>
    <row r="75" spans="1:3" ht="31.5" x14ac:dyDescent="0.2">
      <c r="A75" s="35"/>
      <c r="B75" s="38" t="s">
        <v>91</v>
      </c>
      <c r="C75" s="56">
        <v>1792.3</v>
      </c>
    </row>
    <row r="76" spans="1:3" ht="31.5" x14ac:dyDescent="0.2">
      <c r="A76" s="35"/>
      <c r="B76" s="38" t="s">
        <v>92</v>
      </c>
      <c r="C76" s="56">
        <v>491.4</v>
      </c>
    </row>
    <row r="77" spans="1:3" ht="31.5" x14ac:dyDescent="0.25">
      <c r="A77" s="35"/>
      <c r="B77" s="28" t="s">
        <v>93</v>
      </c>
      <c r="C77" s="56">
        <v>721.9</v>
      </c>
    </row>
    <row r="78" spans="1:3" ht="63" x14ac:dyDescent="0.25">
      <c r="A78" s="11"/>
      <c r="B78" s="28" t="s">
        <v>94</v>
      </c>
      <c r="C78" s="56">
        <v>50468.7</v>
      </c>
    </row>
    <row r="79" spans="1:3" ht="31.5" x14ac:dyDescent="0.25">
      <c r="A79" s="11"/>
      <c r="B79" s="28" t="s">
        <v>95</v>
      </c>
      <c r="C79" s="56">
        <v>1038.7</v>
      </c>
    </row>
    <row r="80" spans="1:3" ht="15.75" x14ac:dyDescent="0.25">
      <c r="A80" s="11"/>
      <c r="B80" s="28" t="s">
        <v>132</v>
      </c>
      <c r="C80" s="56">
        <v>9229</v>
      </c>
    </row>
    <row r="81" spans="1:3" ht="31.5" x14ac:dyDescent="0.25">
      <c r="A81" s="11"/>
      <c r="B81" s="28" t="s">
        <v>159</v>
      </c>
      <c r="C81" s="56">
        <v>2370.6</v>
      </c>
    </row>
    <row r="82" spans="1:3" ht="47.25" x14ac:dyDescent="0.25">
      <c r="A82" s="69" t="s">
        <v>158</v>
      </c>
      <c r="B82" s="24" t="s">
        <v>157</v>
      </c>
      <c r="C82" s="57">
        <v>818.79822999999999</v>
      </c>
    </row>
    <row r="83" spans="1:3" ht="47.25" x14ac:dyDescent="0.2">
      <c r="A83" s="11" t="s">
        <v>124</v>
      </c>
      <c r="B83" s="30" t="s">
        <v>111</v>
      </c>
      <c r="C83" s="57">
        <v>123.5</v>
      </c>
    </row>
    <row r="84" spans="1:3" ht="31.5" x14ac:dyDescent="0.25">
      <c r="A84" s="11" t="s">
        <v>125</v>
      </c>
      <c r="B84" s="24" t="s">
        <v>96</v>
      </c>
      <c r="C84" s="57">
        <v>59706</v>
      </c>
    </row>
    <row r="85" spans="1:3" ht="31.5" x14ac:dyDescent="0.25">
      <c r="A85" s="69" t="s">
        <v>156</v>
      </c>
      <c r="B85" s="24" t="s">
        <v>155</v>
      </c>
      <c r="C85" s="57">
        <v>6020</v>
      </c>
    </row>
    <row r="86" spans="1:3" ht="67.5" customHeight="1" x14ac:dyDescent="0.2">
      <c r="A86" s="11" t="s">
        <v>126</v>
      </c>
      <c r="B86" s="34" t="s">
        <v>108</v>
      </c>
      <c r="C86" s="57">
        <v>166821.1</v>
      </c>
    </row>
    <row r="87" spans="1:3" ht="34.5" customHeight="1" x14ac:dyDescent="0.2">
      <c r="A87" s="69" t="s">
        <v>161</v>
      </c>
      <c r="B87" s="34" t="s">
        <v>160</v>
      </c>
      <c r="C87" s="57">
        <v>1535</v>
      </c>
    </row>
    <row r="88" spans="1:3" ht="47.25" x14ac:dyDescent="0.2">
      <c r="A88" s="39" t="s">
        <v>127</v>
      </c>
      <c r="B88" s="54" t="s">
        <v>109</v>
      </c>
      <c r="C88" s="57">
        <v>155500</v>
      </c>
    </row>
    <row r="89" spans="1:3" ht="36.75" customHeight="1" x14ac:dyDescent="0.2">
      <c r="A89" s="39" t="s">
        <v>128</v>
      </c>
      <c r="B89" s="54" t="s">
        <v>110</v>
      </c>
      <c r="C89" s="57">
        <v>230.4</v>
      </c>
    </row>
    <row r="90" spans="1:3" ht="15.75" x14ac:dyDescent="0.25">
      <c r="A90" s="39"/>
      <c r="B90" s="40" t="s">
        <v>97</v>
      </c>
      <c r="C90" s="61">
        <f t="shared" ref="C90" si="3">C91+C92+C93</f>
        <v>70</v>
      </c>
    </row>
    <row r="91" spans="1:3" ht="15.75" hidden="1" x14ac:dyDescent="0.25">
      <c r="A91" s="39" t="s">
        <v>98</v>
      </c>
      <c r="B91" s="42" t="s">
        <v>99</v>
      </c>
      <c r="C91" s="57"/>
    </row>
    <row r="92" spans="1:3" ht="47.25" hidden="1" x14ac:dyDescent="0.25">
      <c r="A92" s="39" t="s">
        <v>129</v>
      </c>
      <c r="B92" s="42" t="s">
        <v>100</v>
      </c>
      <c r="C92" s="57"/>
    </row>
    <row r="93" spans="1:3" ht="47.25" x14ac:dyDescent="0.25">
      <c r="A93" s="39" t="s">
        <v>153</v>
      </c>
      <c r="B93" s="42" t="s">
        <v>154</v>
      </c>
      <c r="C93" s="25">
        <v>70</v>
      </c>
    </row>
    <row r="94" spans="1:3" ht="32.25" hidden="1" customHeight="1" x14ac:dyDescent="0.2">
      <c r="A94" s="43" t="s">
        <v>101</v>
      </c>
      <c r="B94" s="44" t="s">
        <v>102</v>
      </c>
      <c r="C94" s="45">
        <f t="shared" ref="C94" si="4">C95+C96</f>
        <v>0</v>
      </c>
    </row>
    <row r="95" spans="1:3" ht="31.5" hidden="1" x14ac:dyDescent="0.25">
      <c r="A95" s="46" t="s">
        <v>103</v>
      </c>
      <c r="B95" s="47" t="s">
        <v>104</v>
      </c>
      <c r="C95" s="48"/>
    </row>
    <row r="96" spans="1:3" ht="31.5" hidden="1" x14ac:dyDescent="0.2">
      <c r="A96" s="43" t="s">
        <v>105</v>
      </c>
      <c r="B96" s="49" t="s">
        <v>106</v>
      </c>
      <c r="C96" s="48"/>
    </row>
    <row r="97" spans="1:3" ht="20.25" customHeight="1" x14ac:dyDescent="0.2">
      <c r="A97" s="39"/>
      <c r="B97" s="50" t="s">
        <v>107</v>
      </c>
      <c r="C97" s="41">
        <f t="shared" ref="C97" si="5">C45+C10</f>
        <v>3442486.4422200001</v>
      </c>
    </row>
  </sheetData>
  <mergeCells count="6">
    <mergeCell ref="A7:C7"/>
    <mergeCell ref="B1:C1"/>
    <mergeCell ref="B2:C2"/>
    <mergeCell ref="B3:C3"/>
    <mergeCell ref="B4:C4"/>
    <mergeCell ref="B5:C5"/>
  </mergeCells>
  <pageMargins left="0.82" right="0.15748031496062992" top="0.4" bottom="0.42" header="0.86614173228346458" footer="0.4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view="pageBreakPreview" zoomScale="90" zoomScaleNormal="90" zoomScaleSheetLayoutView="90" workbookViewId="0">
      <selection activeCell="B26" sqref="B26"/>
    </sheetView>
  </sheetViews>
  <sheetFormatPr defaultColWidth="9.140625" defaultRowHeight="12.75" x14ac:dyDescent="0.2"/>
  <cols>
    <col min="1" max="1" width="24.42578125" style="1" customWidth="1"/>
    <col min="2" max="2" width="78.28515625" style="2" customWidth="1"/>
    <col min="3" max="3" width="18.140625" style="2" customWidth="1"/>
    <col min="4" max="4" width="17.140625" style="2" customWidth="1"/>
    <col min="5" max="182" width="9.140625" style="2" customWidth="1"/>
    <col min="183" max="16384" width="9.140625" style="2"/>
  </cols>
  <sheetData>
    <row r="1" spans="1:4" ht="15" customHeight="1" x14ac:dyDescent="0.2">
      <c r="B1" s="88" t="s">
        <v>67</v>
      </c>
      <c r="C1" s="88"/>
      <c r="D1" s="88"/>
    </row>
    <row r="2" spans="1:4" ht="15" customHeight="1" x14ac:dyDescent="0.2">
      <c r="B2" s="88" t="s">
        <v>136</v>
      </c>
      <c r="C2" s="88"/>
      <c r="D2" s="88"/>
    </row>
    <row r="3" spans="1:4" ht="15" customHeight="1" x14ac:dyDescent="0.2">
      <c r="B3" s="88" t="s">
        <v>166</v>
      </c>
      <c r="C3" s="88"/>
      <c r="D3" s="88"/>
    </row>
    <row r="4" spans="1:4" ht="15" customHeight="1" x14ac:dyDescent="0.2">
      <c r="B4" s="88" t="s">
        <v>167</v>
      </c>
      <c r="C4" s="88"/>
      <c r="D4" s="88"/>
    </row>
    <row r="5" spans="1:4" ht="15" customHeight="1" x14ac:dyDescent="0.2">
      <c r="B5" s="88" t="s">
        <v>168</v>
      </c>
      <c r="C5" s="88"/>
      <c r="D5" s="88"/>
    </row>
    <row r="6" spans="1:4" ht="15" customHeight="1" x14ac:dyDescent="0.25">
      <c r="B6" s="86"/>
      <c r="C6" s="86"/>
      <c r="D6" s="86"/>
    </row>
    <row r="7" spans="1:4" ht="36.75" customHeight="1" x14ac:dyDescent="0.2">
      <c r="A7" s="87" t="s">
        <v>169</v>
      </c>
      <c r="B7" s="87"/>
      <c r="C7" s="87"/>
      <c r="D7" s="87"/>
    </row>
    <row r="8" spans="1:4" ht="15.75" x14ac:dyDescent="0.25">
      <c r="A8" s="3"/>
      <c r="B8" s="4"/>
      <c r="C8" s="17"/>
      <c r="D8" s="17" t="s">
        <v>0</v>
      </c>
    </row>
    <row r="9" spans="1:4" ht="30" customHeight="1" x14ac:dyDescent="0.2">
      <c r="A9" s="6" t="s">
        <v>1</v>
      </c>
      <c r="B9" s="6" t="s">
        <v>2</v>
      </c>
      <c r="C9" s="6" t="s">
        <v>131</v>
      </c>
      <c r="D9" s="6" t="s">
        <v>141</v>
      </c>
    </row>
    <row r="10" spans="1:4" ht="15.75" x14ac:dyDescent="0.25">
      <c r="A10" s="19" t="s">
        <v>3</v>
      </c>
      <c r="B10" s="64" t="s">
        <v>4</v>
      </c>
      <c r="C10" s="65">
        <f t="shared" ref="C10:D10" si="0">C12+C14+C16+C21+C24+C26+C34+C36+C37+C43</f>
        <v>1019595</v>
      </c>
      <c r="D10" s="65">
        <f t="shared" si="0"/>
        <v>1055924</v>
      </c>
    </row>
    <row r="11" spans="1:4" ht="15.75" x14ac:dyDescent="0.25">
      <c r="A11" s="9"/>
      <c r="B11" s="10" t="s">
        <v>5</v>
      </c>
      <c r="C11" s="52">
        <f t="shared" ref="C11:D11" si="1">C12+C14+C16+C21+C24</f>
        <v>957734</v>
      </c>
      <c r="D11" s="52">
        <f t="shared" si="1"/>
        <v>995206</v>
      </c>
    </row>
    <row r="12" spans="1:4" ht="15.75" x14ac:dyDescent="0.25">
      <c r="A12" s="7" t="s">
        <v>6</v>
      </c>
      <c r="B12" s="8" t="s">
        <v>7</v>
      </c>
      <c r="C12" s="51">
        <f>C13</f>
        <v>577210</v>
      </c>
      <c r="D12" s="51">
        <f>D13</f>
        <v>597412</v>
      </c>
    </row>
    <row r="13" spans="1:4" ht="15.75" x14ac:dyDescent="0.25">
      <c r="A13" s="11" t="s">
        <v>8</v>
      </c>
      <c r="B13" s="12" t="s">
        <v>9</v>
      </c>
      <c r="C13" s="53">
        <v>577210</v>
      </c>
      <c r="D13" s="53">
        <v>597412</v>
      </c>
    </row>
    <row r="14" spans="1:4" ht="31.5" x14ac:dyDescent="0.25">
      <c r="A14" s="7" t="s">
        <v>10</v>
      </c>
      <c r="B14" s="8" t="s">
        <v>11</v>
      </c>
      <c r="C14" s="51">
        <f>C15</f>
        <v>6722</v>
      </c>
      <c r="D14" s="51">
        <f>D15</f>
        <v>7144</v>
      </c>
    </row>
    <row r="15" spans="1:4" ht="31.5" x14ac:dyDescent="0.25">
      <c r="A15" s="11" t="s">
        <v>12</v>
      </c>
      <c r="B15" s="13" t="s">
        <v>13</v>
      </c>
      <c r="C15" s="53">
        <v>6722</v>
      </c>
      <c r="D15" s="53">
        <v>7144</v>
      </c>
    </row>
    <row r="16" spans="1:4" ht="15.75" x14ac:dyDescent="0.25">
      <c r="A16" s="7" t="s">
        <v>14</v>
      </c>
      <c r="B16" s="8" t="s">
        <v>15</v>
      </c>
      <c r="C16" s="51">
        <f>C17+C18+C19+C20</f>
        <v>216270</v>
      </c>
      <c r="D16" s="51">
        <f>D17+D18+D19+D20</f>
        <v>228293</v>
      </c>
    </row>
    <row r="17" spans="1:5" ht="15.75" x14ac:dyDescent="0.25">
      <c r="A17" s="11" t="s">
        <v>140</v>
      </c>
      <c r="B17" s="12" t="s">
        <v>139</v>
      </c>
      <c r="C17" s="53">
        <v>179366</v>
      </c>
      <c r="D17" s="53">
        <v>188696</v>
      </c>
    </row>
    <row r="18" spans="1:5" ht="15.75" x14ac:dyDescent="0.25">
      <c r="A18" s="11" t="s">
        <v>16</v>
      </c>
      <c r="B18" s="12" t="s">
        <v>17</v>
      </c>
      <c r="C18" s="53">
        <v>0</v>
      </c>
      <c r="D18" s="53">
        <v>0</v>
      </c>
    </row>
    <row r="19" spans="1:5" ht="15.75" x14ac:dyDescent="0.25">
      <c r="A19" s="11" t="s">
        <v>18</v>
      </c>
      <c r="B19" s="12" t="s">
        <v>19</v>
      </c>
      <c r="C19" s="53">
        <v>257</v>
      </c>
      <c r="D19" s="53">
        <v>287</v>
      </c>
    </row>
    <row r="20" spans="1:5" ht="16.5" customHeight="1" x14ac:dyDescent="0.25">
      <c r="A20" s="11" t="s">
        <v>20</v>
      </c>
      <c r="B20" s="12" t="s">
        <v>21</v>
      </c>
      <c r="C20" s="53">
        <v>36647</v>
      </c>
      <c r="D20" s="53">
        <v>39310</v>
      </c>
    </row>
    <row r="21" spans="1:5" ht="15.75" x14ac:dyDescent="0.25">
      <c r="A21" s="7" t="s">
        <v>22</v>
      </c>
      <c r="B21" s="8" t="s">
        <v>23</v>
      </c>
      <c r="C21" s="51">
        <f>C22+C23</f>
        <v>121291</v>
      </c>
      <c r="D21" s="51">
        <f>D22+D23</f>
        <v>125131</v>
      </c>
    </row>
    <row r="22" spans="1:5" ht="15.75" x14ac:dyDescent="0.25">
      <c r="A22" s="11" t="s">
        <v>24</v>
      </c>
      <c r="B22" s="12" t="s">
        <v>25</v>
      </c>
      <c r="C22" s="53">
        <v>30076</v>
      </c>
      <c r="D22" s="53">
        <v>31176</v>
      </c>
    </row>
    <row r="23" spans="1:5" ht="15.75" x14ac:dyDescent="0.25">
      <c r="A23" s="11" t="s">
        <v>26</v>
      </c>
      <c r="B23" s="12" t="s">
        <v>27</v>
      </c>
      <c r="C23" s="53">
        <v>91215</v>
      </c>
      <c r="D23" s="53">
        <v>93955</v>
      </c>
    </row>
    <row r="24" spans="1:5" ht="15.75" x14ac:dyDescent="0.25">
      <c r="A24" s="7" t="s">
        <v>28</v>
      </c>
      <c r="B24" s="8" t="s">
        <v>29</v>
      </c>
      <c r="C24" s="51">
        <v>36241</v>
      </c>
      <c r="D24" s="51">
        <v>37226</v>
      </c>
    </row>
    <row r="25" spans="1:5" ht="15.75" x14ac:dyDescent="0.25">
      <c r="A25" s="9"/>
      <c r="B25" s="10" t="s">
        <v>30</v>
      </c>
      <c r="C25" s="52">
        <f t="shared" ref="C25:D25" si="2">C26+C34+C36+C37+C43</f>
        <v>61861</v>
      </c>
      <c r="D25" s="52">
        <f t="shared" si="2"/>
        <v>60718</v>
      </c>
    </row>
    <row r="26" spans="1:5" ht="33.75" customHeight="1" x14ac:dyDescent="0.2">
      <c r="A26" s="7" t="s">
        <v>31</v>
      </c>
      <c r="B26" s="14" t="s">
        <v>32</v>
      </c>
      <c r="C26" s="51">
        <f>C27+C30+C32</f>
        <v>37428</v>
      </c>
      <c r="D26" s="51">
        <f>D27+D30+D32</f>
        <v>38546</v>
      </c>
    </row>
    <row r="27" spans="1:5" ht="78.75" x14ac:dyDescent="0.25">
      <c r="A27" s="7" t="s">
        <v>33</v>
      </c>
      <c r="B27" s="8" t="s">
        <v>34</v>
      </c>
      <c r="C27" s="51">
        <f>C28+C29</f>
        <v>20780</v>
      </c>
      <c r="D27" s="51">
        <f>D28+D29</f>
        <v>21403</v>
      </c>
    </row>
    <row r="28" spans="1:5" ht="63.75" customHeight="1" x14ac:dyDescent="0.25">
      <c r="A28" s="11" t="s">
        <v>35</v>
      </c>
      <c r="B28" s="12" t="s">
        <v>36</v>
      </c>
      <c r="C28" s="67">
        <v>17980</v>
      </c>
      <c r="D28" s="53">
        <v>18300</v>
      </c>
    </row>
    <row r="29" spans="1:5" ht="63" x14ac:dyDescent="0.25">
      <c r="A29" s="11" t="s">
        <v>37</v>
      </c>
      <c r="B29" s="12" t="s">
        <v>38</v>
      </c>
      <c r="C29" s="67">
        <v>2800</v>
      </c>
      <c r="D29" s="53">
        <v>3103</v>
      </c>
      <c r="E29" s="18"/>
    </row>
    <row r="30" spans="1:5" ht="17.25" customHeight="1" x14ac:dyDescent="0.2">
      <c r="A30" s="7" t="s">
        <v>39</v>
      </c>
      <c r="B30" s="14" t="s">
        <v>40</v>
      </c>
      <c r="C30" s="51">
        <f>C31</f>
        <v>163</v>
      </c>
      <c r="D30" s="51">
        <f>D31</f>
        <v>163</v>
      </c>
    </row>
    <row r="31" spans="1:5" ht="47.25" x14ac:dyDescent="0.25">
      <c r="A31" s="11" t="s">
        <v>41</v>
      </c>
      <c r="B31" s="12" t="s">
        <v>42</v>
      </c>
      <c r="C31" s="53">
        <v>163</v>
      </c>
      <c r="D31" s="53">
        <v>163</v>
      </c>
    </row>
    <row r="32" spans="1:5" ht="78.75" x14ac:dyDescent="0.25">
      <c r="A32" s="7" t="s">
        <v>43</v>
      </c>
      <c r="B32" s="8" t="s">
        <v>44</v>
      </c>
      <c r="C32" s="51">
        <f>C33</f>
        <v>16485</v>
      </c>
      <c r="D32" s="51">
        <f>D33</f>
        <v>16980</v>
      </c>
    </row>
    <row r="33" spans="1:8" ht="66" customHeight="1" x14ac:dyDescent="0.25">
      <c r="A33" s="11" t="s">
        <v>45</v>
      </c>
      <c r="B33" s="12" t="s">
        <v>46</v>
      </c>
      <c r="C33" s="53">
        <v>16485</v>
      </c>
      <c r="D33" s="53">
        <v>16980</v>
      </c>
    </row>
    <row r="34" spans="1:8" ht="15.75" x14ac:dyDescent="0.25">
      <c r="A34" s="7" t="s">
        <v>47</v>
      </c>
      <c r="B34" s="8" t="s">
        <v>48</v>
      </c>
      <c r="C34" s="51">
        <f>C35</f>
        <v>2164</v>
      </c>
      <c r="D34" s="51">
        <f>D35</f>
        <v>2203</v>
      </c>
    </row>
    <row r="35" spans="1:8" ht="15.75" x14ac:dyDescent="0.25">
      <c r="A35" s="11" t="s">
        <v>49</v>
      </c>
      <c r="B35" s="12" t="s">
        <v>50</v>
      </c>
      <c r="C35" s="53">
        <v>2164</v>
      </c>
      <c r="D35" s="53">
        <v>2203</v>
      </c>
    </row>
    <row r="36" spans="1:8" ht="31.5" hidden="1" x14ac:dyDescent="0.25">
      <c r="A36" s="7" t="s">
        <v>51</v>
      </c>
      <c r="B36" s="8" t="s">
        <v>52</v>
      </c>
      <c r="C36" s="51"/>
      <c r="D36" s="51"/>
    </row>
    <row r="37" spans="1:8" ht="31.5" x14ac:dyDescent="0.25">
      <c r="A37" s="15" t="s">
        <v>53</v>
      </c>
      <c r="B37" s="8" t="s">
        <v>54</v>
      </c>
      <c r="C37" s="51">
        <f>C38+C40</f>
        <v>15169</v>
      </c>
      <c r="D37" s="51">
        <f>D38+D40</f>
        <v>15569</v>
      </c>
    </row>
    <row r="38" spans="1:8" ht="66" customHeight="1" x14ac:dyDescent="0.25">
      <c r="A38" s="7" t="s">
        <v>55</v>
      </c>
      <c r="B38" s="8" t="s">
        <v>56</v>
      </c>
      <c r="C38" s="51">
        <f>C39</f>
        <v>3769</v>
      </c>
      <c r="D38" s="51">
        <f>D39</f>
        <v>3769</v>
      </c>
    </row>
    <row r="39" spans="1:8" ht="78.75" x14ac:dyDescent="0.25">
      <c r="A39" s="11" t="s">
        <v>57</v>
      </c>
      <c r="B39" s="12" t="s">
        <v>58</v>
      </c>
      <c r="C39" s="53">
        <v>3769</v>
      </c>
      <c r="D39" s="53">
        <v>3769</v>
      </c>
    </row>
    <row r="40" spans="1:8" ht="78.75" x14ac:dyDescent="0.25">
      <c r="A40" s="7" t="s">
        <v>59</v>
      </c>
      <c r="B40" s="8" t="s">
        <v>60</v>
      </c>
      <c r="C40" s="51">
        <f>C41+C42</f>
        <v>11400</v>
      </c>
      <c r="D40" s="51">
        <f>D41+D42</f>
        <v>11800</v>
      </c>
    </row>
    <row r="41" spans="1:8" ht="30.75" customHeight="1" x14ac:dyDescent="0.25">
      <c r="A41" s="11" t="s">
        <v>61</v>
      </c>
      <c r="B41" s="12" t="s">
        <v>62</v>
      </c>
      <c r="C41" s="53">
        <v>8300</v>
      </c>
      <c r="D41" s="53">
        <v>8600</v>
      </c>
      <c r="F41" s="18"/>
      <c r="H41" s="18"/>
    </row>
    <row r="42" spans="1:8" ht="31.5" x14ac:dyDescent="0.2">
      <c r="A42" s="11" t="s">
        <v>63</v>
      </c>
      <c r="B42" s="16" t="s">
        <v>64</v>
      </c>
      <c r="C42" s="53">
        <v>3100</v>
      </c>
      <c r="D42" s="53">
        <v>3200</v>
      </c>
      <c r="F42" s="18"/>
      <c r="H42" s="18"/>
    </row>
    <row r="43" spans="1:8" ht="15.75" x14ac:dyDescent="0.25">
      <c r="A43" s="7" t="s">
        <v>65</v>
      </c>
      <c r="B43" s="8" t="s">
        <v>66</v>
      </c>
      <c r="C43" s="51">
        <v>7100</v>
      </c>
      <c r="D43" s="51">
        <v>4400</v>
      </c>
    </row>
    <row r="44" spans="1:8" x14ac:dyDescent="0.2">
      <c r="C44" s="62"/>
      <c r="D44" s="62"/>
    </row>
    <row r="45" spans="1:8" ht="15.75" x14ac:dyDescent="0.25">
      <c r="A45" s="19" t="s">
        <v>115</v>
      </c>
      <c r="B45" s="20" t="s">
        <v>70</v>
      </c>
      <c r="C45" s="70">
        <f>C46+C93</f>
        <v>2296226.6440099999</v>
      </c>
      <c r="D45" s="70">
        <f>D46</f>
        <v>2269966.9233399997</v>
      </c>
    </row>
    <row r="46" spans="1:8" ht="31.5" x14ac:dyDescent="0.25">
      <c r="A46" s="7" t="s">
        <v>116</v>
      </c>
      <c r="B46" s="22" t="s">
        <v>71</v>
      </c>
      <c r="C46" s="71">
        <f>C47+C49+C64+C89</f>
        <v>2296226.6440099999</v>
      </c>
      <c r="D46" s="71">
        <f>D47+D49+D64+D89</f>
        <v>2269966.9233399997</v>
      </c>
    </row>
    <row r="47" spans="1:8" ht="31.5" x14ac:dyDescent="0.25">
      <c r="A47" s="7" t="s">
        <v>135</v>
      </c>
      <c r="B47" s="22" t="s">
        <v>72</v>
      </c>
      <c r="C47" s="71">
        <f>C48</f>
        <v>439.3</v>
      </c>
      <c r="D47" s="71">
        <f>D48</f>
        <v>435.8</v>
      </c>
    </row>
    <row r="48" spans="1:8" ht="31.5" x14ac:dyDescent="0.25">
      <c r="A48" s="46" t="s">
        <v>133</v>
      </c>
      <c r="B48" s="24" t="s">
        <v>134</v>
      </c>
      <c r="C48" s="72">
        <v>439.3</v>
      </c>
      <c r="D48" s="72">
        <v>435.8</v>
      </c>
    </row>
    <row r="49" spans="1:4" ht="15.75" x14ac:dyDescent="0.25">
      <c r="A49" s="7" t="s">
        <v>117</v>
      </c>
      <c r="B49" s="22" t="s">
        <v>73</v>
      </c>
      <c r="C49" s="71">
        <f>C50+C58+C59+C60+C61+C62+C63</f>
        <v>138346.85339999999</v>
      </c>
      <c r="D49" s="71">
        <f>D50+D58+D59+D60+D61+D62+D63</f>
        <v>117903.8757</v>
      </c>
    </row>
    <row r="50" spans="1:4" ht="15.75" x14ac:dyDescent="0.2">
      <c r="A50" s="11" t="s">
        <v>118</v>
      </c>
      <c r="B50" s="26" t="s">
        <v>76</v>
      </c>
      <c r="C50" s="73">
        <f>SUM(C51:C52)</f>
        <v>7734.4231</v>
      </c>
      <c r="D50" s="73">
        <f>SUM(D51:D52)</f>
        <v>7681.6403</v>
      </c>
    </row>
    <row r="51" spans="1:4" ht="123.75" customHeight="1" x14ac:dyDescent="0.25">
      <c r="A51" s="11"/>
      <c r="B51" s="28" t="s">
        <v>142</v>
      </c>
      <c r="C51" s="74">
        <v>7734.4231</v>
      </c>
      <c r="D51" s="75">
        <v>7681.6403</v>
      </c>
    </row>
    <row r="52" spans="1:4" ht="18.75" hidden="1" customHeight="1" x14ac:dyDescent="0.2">
      <c r="A52" s="11"/>
      <c r="B52" s="29" t="s">
        <v>148</v>
      </c>
      <c r="C52" s="74"/>
      <c r="D52" s="75"/>
    </row>
    <row r="53" spans="1:4" ht="63" hidden="1" x14ac:dyDescent="0.2">
      <c r="A53" s="11"/>
      <c r="B53" s="29" t="s">
        <v>77</v>
      </c>
      <c r="C53" s="74"/>
      <c r="D53" s="75"/>
    </row>
    <row r="54" spans="1:4" ht="31.5" hidden="1" x14ac:dyDescent="0.2">
      <c r="A54" s="11"/>
      <c r="B54" s="29" t="s">
        <v>78</v>
      </c>
      <c r="C54" s="74"/>
      <c r="D54" s="72"/>
    </row>
    <row r="55" spans="1:4" ht="47.25" hidden="1" x14ac:dyDescent="0.2">
      <c r="A55" s="11"/>
      <c r="B55" s="29" t="s">
        <v>79</v>
      </c>
      <c r="C55" s="74"/>
      <c r="D55" s="72"/>
    </row>
    <row r="56" spans="1:4" ht="63" hidden="1" x14ac:dyDescent="0.2">
      <c r="A56" s="11"/>
      <c r="B56" s="29" t="s">
        <v>80</v>
      </c>
      <c r="C56" s="74"/>
      <c r="D56" s="72"/>
    </row>
    <row r="57" spans="1:4" ht="31.5" hidden="1" x14ac:dyDescent="0.2">
      <c r="A57" s="11"/>
      <c r="B57" s="29" t="s">
        <v>81</v>
      </c>
      <c r="C57" s="74"/>
      <c r="D57" s="72"/>
    </row>
    <row r="58" spans="1:4" ht="48.75" customHeight="1" x14ac:dyDescent="0.2">
      <c r="A58" s="69" t="s">
        <v>144</v>
      </c>
      <c r="B58" s="30" t="s">
        <v>143</v>
      </c>
      <c r="C58" s="76">
        <v>2243.3000000000002</v>
      </c>
      <c r="D58" s="71"/>
    </row>
    <row r="59" spans="1:4" ht="63" x14ac:dyDescent="0.2">
      <c r="A59" s="11" t="s">
        <v>147</v>
      </c>
      <c r="B59" s="63" t="s">
        <v>146</v>
      </c>
      <c r="C59" s="76">
        <v>610.6</v>
      </c>
      <c r="D59" s="73">
        <v>542.4</v>
      </c>
    </row>
    <row r="60" spans="1:4" ht="31.5" x14ac:dyDescent="0.2">
      <c r="A60" s="11" t="s">
        <v>119</v>
      </c>
      <c r="B60" s="30" t="s">
        <v>82</v>
      </c>
      <c r="C60" s="76">
        <v>79232.863599999997</v>
      </c>
      <c r="D60" s="73">
        <v>61154.168700000002</v>
      </c>
    </row>
    <row r="61" spans="1:4" ht="48.75" customHeight="1" x14ac:dyDescent="0.2">
      <c r="A61" s="31" t="s">
        <v>120</v>
      </c>
      <c r="B61" s="32" t="s">
        <v>162</v>
      </c>
      <c r="C61" s="76">
        <v>1000</v>
      </c>
      <c r="D61" s="73">
        <v>1000</v>
      </c>
    </row>
    <row r="62" spans="1:4" ht="63" hidden="1" x14ac:dyDescent="0.2">
      <c r="A62" s="33" t="s">
        <v>151</v>
      </c>
      <c r="B62" s="32" t="s">
        <v>150</v>
      </c>
      <c r="C62" s="76"/>
      <c r="D62" s="77"/>
    </row>
    <row r="63" spans="1:4" ht="31.5" x14ac:dyDescent="0.2">
      <c r="A63" s="33" t="s">
        <v>145</v>
      </c>
      <c r="B63" s="32" t="s">
        <v>83</v>
      </c>
      <c r="C63" s="76">
        <v>47525.666700000002</v>
      </c>
      <c r="D63" s="72">
        <v>47525.666700000002</v>
      </c>
    </row>
    <row r="64" spans="1:4" ht="15.75" x14ac:dyDescent="0.25">
      <c r="A64" s="7" t="s">
        <v>130</v>
      </c>
      <c r="B64" s="22" t="s">
        <v>84</v>
      </c>
      <c r="C64" s="78">
        <f>C65+C66+C67+C85+C82+C83+C87+C88+C81+C84+C86</f>
        <v>2157373.7823099997</v>
      </c>
      <c r="D64" s="78">
        <f>D65+D66+D67+D85+D82+D83+D87+D88+D81+D84+D86</f>
        <v>2151561.0597399999</v>
      </c>
    </row>
    <row r="65" spans="1:4" ht="47.25" x14ac:dyDescent="0.25">
      <c r="A65" s="11" t="s">
        <v>121</v>
      </c>
      <c r="B65" s="24" t="s">
        <v>114</v>
      </c>
      <c r="C65" s="76">
        <v>785.72799999999995</v>
      </c>
      <c r="D65" s="75">
        <v>779.59799999999996</v>
      </c>
    </row>
    <row r="66" spans="1:4" ht="31.5" x14ac:dyDescent="0.25">
      <c r="A66" s="11" t="s">
        <v>122</v>
      </c>
      <c r="B66" s="24" t="s">
        <v>113</v>
      </c>
      <c r="C66" s="76">
        <v>97085.565400000007</v>
      </c>
      <c r="D66" s="75">
        <v>96423.0147</v>
      </c>
    </row>
    <row r="67" spans="1:4" ht="31.5" x14ac:dyDescent="0.2">
      <c r="A67" s="11" t="s">
        <v>123</v>
      </c>
      <c r="B67" s="34" t="s">
        <v>112</v>
      </c>
      <c r="C67" s="79">
        <f>C68+C71+C72+C73+C74+C75+C76+C77+C78+C79+C80</f>
        <v>1668890.4963999994</v>
      </c>
      <c r="D67" s="79">
        <f>D68+D71+D72+D73+D74+D75+D76+D77+D78+D79+D80</f>
        <v>1655888.5267099999</v>
      </c>
    </row>
    <row r="68" spans="1:4" ht="157.5" x14ac:dyDescent="0.2">
      <c r="A68" s="35"/>
      <c r="B68" s="36" t="s">
        <v>85</v>
      </c>
      <c r="C68" s="80">
        <f>C69+C70</f>
        <v>1502031.2239999999</v>
      </c>
      <c r="D68" s="80">
        <f>D69+D70</f>
        <v>1490313.4280000001</v>
      </c>
    </row>
    <row r="69" spans="1:4" ht="15.75" x14ac:dyDescent="0.2">
      <c r="A69" s="35"/>
      <c r="B69" s="37" t="s">
        <v>86</v>
      </c>
      <c r="C69" s="74">
        <v>949471.31</v>
      </c>
      <c r="D69" s="75">
        <v>942064.19900000002</v>
      </c>
    </row>
    <row r="70" spans="1:4" ht="15.75" x14ac:dyDescent="0.2">
      <c r="A70" s="35"/>
      <c r="B70" s="38" t="s">
        <v>87</v>
      </c>
      <c r="C70" s="74">
        <v>552559.91399999999</v>
      </c>
      <c r="D70" s="75">
        <v>548249.22900000005</v>
      </c>
    </row>
    <row r="71" spans="1:4" ht="31.5" x14ac:dyDescent="0.2">
      <c r="A71" s="35"/>
      <c r="B71" s="29" t="s">
        <v>88</v>
      </c>
      <c r="C71" s="74">
        <v>58409.578000000001</v>
      </c>
      <c r="D71" s="75">
        <v>57953.906999999999</v>
      </c>
    </row>
    <row r="72" spans="1:4" ht="31.5" x14ac:dyDescent="0.2">
      <c r="A72" s="35"/>
      <c r="B72" s="29" t="s">
        <v>89</v>
      </c>
      <c r="C72" s="74">
        <v>29744.172999999999</v>
      </c>
      <c r="D72" s="75">
        <v>29512.13</v>
      </c>
    </row>
    <row r="73" spans="1:4" ht="63" x14ac:dyDescent="0.2">
      <c r="A73" s="35"/>
      <c r="B73" s="55" t="s">
        <v>90</v>
      </c>
      <c r="C73" s="74">
        <v>15701.761500000001</v>
      </c>
      <c r="D73" s="75">
        <v>15594.606400000001</v>
      </c>
    </row>
    <row r="74" spans="1:4" ht="31.5" x14ac:dyDescent="0.2">
      <c r="A74" s="35"/>
      <c r="B74" s="38" t="s">
        <v>91</v>
      </c>
      <c r="C74" s="74">
        <v>1708.018</v>
      </c>
      <c r="D74" s="72">
        <v>1694.693</v>
      </c>
    </row>
    <row r="75" spans="1:4" ht="31.5" x14ac:dyDescent="0.2">
      <c r="A75" s="35"/>
      <c r="B75" s="38" t="s">
        <v>92</v>
      </c>
      <c r="C75" s="74">
        <v>468.29199999999997</v>
      </c>
      <c r="D75" s="72">
        <v>464.63900000000001</v>
      </c>
    </row>
    <row r="76" spans="1:4" ht="31.5" x14ac:dyDescent="0.25">
      <c r="A76" s="35"/>
      <c r="B76" s="28" t="s">
        <v>93</v>
      </c>
      <c r="C76" s="74">
        <v>687.9529</v>
      </c>
      <c r="D76" s="72">
        <v>682.58600000000001</v>
      </c>
    </row>
    <row r="77" spans="1:4" ht="63.75" customHeight="1" x14ac:dyDescent="0.25">
      <c r="A77" s="11"/>
      <c r="B77" s="28" t="s">
        <v>94</v>
      </c>
      <c r="C77" s="74">
        <v>48095.43</v>
      </c>
      <c r="D77" s="72">
        <v>47720.222999999998</v>
      </c>
    </row>
    <row r="78" spans="1:4" ht="31.5" x14ac:dyDescent="0.25">
      <c r="A78" s="11"/>
      <c r="B78" s="28" t="s">
        <v>95</v>
      </c>
      <c r="C78" s="74">
        <v>989.85599999999999</v>
      </c>
      <c r="D78" s="72">
        <v>982.13400000000001</v>
      </c>
    </row>
    <row r="79" spans="1:4" ht="15.75" x14ac:dyDescent="0.25">
      <c r="A79" s="11"/>
      <c r="B79" s="28" t="s">
        <v>132</v>
      </c>
      <c r="C79" s="74">
        <v>8795.01</v>
      </c>
      <c r="D79" s="76">
        <v>8726.3970000000008</v>
      </c>
    </row>
    <row r="80" spans="1:4" ht="52.5" customHeight="1" x14ac:dyDescent="0.25">
      <c r="A80" s="11"/>
      <c r="B80" s="28" t="s">
        <v>159</v>
      </c>
      <c r="C80" s="74">
        <v>2259.201</v>
      </c>
      <c r="D80" s="72">
        <v>2243.7833099999998</v>
      </c>
    </row>
    <row r="81" spans="1:4" ht="47.25" hidden="1" x14ac:dyDescent="0.25">
      <c r="A81" s="69" t="s">
        <v>158</v>
      </c>
      <c r="B81" s="24" t="s">
        <v>157</v>
      </c>
      <c r="C81" s="76"/>
      <c r="D81" s="81"/>
    </row>
    <row r="82" spans="1:4" ht="47.25" x14ac:dyDescent="0.2">
      <c r="A82" s="11" t="s">
        <v>124</v>
      </c>
      <c r="B82" s="30" t="s">
        <v>111</v>
      </c>
      <c r="C82" s="76">
        <v>511.6</v>
      </c>
      <c r="D82" s="72">
        <v>78.599999999999994</v>
      </c>
    </row>
    <row r="83" spans="1:4" ht="31.5" x14ac:dyDescent="0.25">
      <c r="A83" s="11" t="s">
        <v>125</v>
      </c>
      <c r="B83" s="24" t="s">
        <v>96</v>
      </c>
      <c r="C83" s="76">
        <v>59662.400000000001</v>
      </c>
      <c r="D83" s="72">
        <v>59662.400000000001</v>
      </c>
    </row>
    <row r="84" spans="1:4" ht="31.5" hidden="1" x14ac:dyDescent="0.25">
      <c r="A84" s="69" t="s">
        <v>156</v>
      </c>
      <c r="B84" s="24" t="s">
        <v>155</v>
      </c>
      <c r="C84" s="76"/>
      <c r="D84" s="72"/>
    </row>
    <row r="85" spans="1:4" ht="78.75" x14ac:dyDescent="0.2">
      <c r="A85" s="11" t="s">
        <v>126</v>
      </c>
      <c r="B85" s="34" t="s">
        <v>108</v>
      </c>
      <c r="C85" s="76">
        <v>173006.47552000001</v>
      </c>
      <c r="D85" s="72">
        <v>179884.43379000001</v>
      </c>
    </row>
    <row r="86" spans="1:4" ht="31.5" hidden="1" x14ac:dyDescent="0.2">
      <c r="A86" s="69" t="s">
        <v>161</v>
      </c>
      <c r="B86" s="34" t="s">
        <v>160</v>
      </c>
      <c r="C86" s="76"/>
      <c r="D86" s="72"/>
    </row>
    <row r="87" spans="1:4" ht="47.25" x14ac:dyDescent="0.2">
      <c r="A87" s="39" t="s">
        <v>127</v>
      </c>
      <c r="B87" s="54" t="s">
        <v>109</v>
      </c>
      <c r="C87" s="76">
        <v>157210.49699000001</v>
      </c>
      <c r="D87" s="72">
        <v>158625.38654000001</v>
      </c>
    </row>
    <row r="88" spans="1:4" ht="47.25" x14ac:dyDescent="0.2">
      <c r="A88" s="39" t="s">
        <v>128</v>
      </c>
      <c r="B88" s="54" t="s">
        <v>110</v>
      </c>
      <c r="C88" s="76">
        <v>221.02</v>
      </c>
      <c r="D88" s="72">
        <v>219.1</v>
      </c>
    </row>
    <row r="89" spans="1:4" ht="15.75" x14ac:dyDescent="0.25">
      <c r="A89" s="39"/>
      <c r="B89" s="40" t="s">
        <v>97</v>
      </c>
      <c r="C89" s="82">
        <f>C90+C91+C92</f>
        <v>66.708299999999994</v>
      </c>
      <c r="D89" s="82">
        <f t="shared" ref="D89" si="3">D90+D91+D92</f>
        <v>66.187899999999999</v>
      </c>
    </row>
    <row r="90" spans="1:4" ht="19.5" hidden="1" customHeight="1" x14ac:dyDescent="0.25">
      <c r="A90" s="39" t="s">
        <v>98</v>
      </c>
      <c r="B90" s="42" t="s">
        <v>99</v>
      </c>
      <c r="C90" s="76"/>
      <c r="D90" s="72"/>
    </row>
    <row r="91" spans="1:4" ht="50.25" hidden="1" customHeight="1" x14ac:dyDescent="0.25">
      <c r="A91" s="39" t="s">
        <v>129</v>
      </c>
      <c r="B91" s="42" t="s">
        <v>100</v>
      </c>
      <c r="C91" s="76"/>
      <c r="D91" s="72"/>
    </row>
    <row r="92" spans="1:4" ht="47.25" x14ac:dyDescent="0.25">
      <c r="A92" s="39" t="s">
        <v>153</v>
      </c>
      <c r="B92" s="42" t="s">
        <v>154</v>
      </c>
      <c r="C92" s="72">
        <v>66.708299999999994</v>
      </c>
      <c r="D92" s="72">
        <v>66.187899999999999</v>
      </c>
    </row>
    <row r="93" spans="1:4" ht="47.25" hidden="1" x14ac:dyDescent="0.2">
      <c r="A93" s="43" t="s">
        <v>101</v>
      </c>
      <c r="B93" s="44" t="s">
        <v>102</v>
      </c>
      <c r="C93" s="83">
        <f t="shared" ref="C93" si="4">C94+C95</f>
        <v>0</v>
      </c>
      <c r="D93" s="84"/>
    </row>
    <row r="94" spans="1:4" ht="31.5" hidden="1" x14ac:dyDescent="0.25">
      <c r="A94" s="46" t="s">
        <v>103</v>
      </c>
      <c r="B94" s="47" t="s">
        <v>104</v>
      </c>
      <c r="C94" s="85"/>
      <c r="D94" s="84"/>
    </row>
    <row r="95" spans="1:4" ht="47.25" hidden="1" x14ac:dyDescent="0.2">
      <c r="A95" s="43" t="s">
        <v>105</v>
      </c>
      <c r="B95" s="49" t="s">
        <v>106</v>
      </c>
      <c r="C95" s="85"/>
      <c r="D95" s="84"/>
    </row>
    <row r="96" spans="1:4" ht="15.75" x14ac:dyDescent="0.2">
      <c r="A96" s="39"/>
      <c r="B96" s="50" t="s">
        <v>107</v>
      </c>
      <c r="C96" s="81">
        <f t="shared" ref="C96:D96" si="5">C45+C10</f>
        <v>3315821.6440099999</v>
      </c>
      <c r="D96" s="81">
        <f t="shared" si="5"/>
        <v>3325890.9233399997</v>
      </c>
    </row>
  </sheetData>
  <mergeCells count="6">
    <mergeCell ref="A7:D7"/>
    <mergeCell ref="B1:D1"/>
    <mergeCell ref="B2:D2"/>
    <mergeCell ref="B3:D3"/>
    <mergeCell ref="B4:D4"/>
    <mergeCell ref="B5:D5"/>
  </mergeCells>
  <pageMargins left="0.98425196850393704" right="0.17" top="0.55000000000000004" bottom="0.35433070866141736" header="0.61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пр. 3 доходы 2021</vt:lpstr>
      <vt:lpstr>пр. 4 доходы 2022-2023</vt:lpstr>
      <vt:lpstr>'пр. 3 доходы 2021'!Заголовки_для_печати</vt:lpstr>
      <vt:lpstr>'пр. 4 доходы 2022-2023'!Заголовки_для_печати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Майдыр СЗ</dc:creator>
  <cp:lastModifiedBy>User</cp:lastModifiedBy>
  <cp:lastPrinted>2020-11-13T07:14:26Z</cp:lastPrinted>
  <dcterms:created xsi:type="dcterms:W3CDTF">2017-11-11T01:56:54Z</dcterms:created>
  <dcterms:modified xsi:type="dcterms:W3CDTF">2020-11-13T07:14:37Z</dcterms:modified>
</cp:coreProperties>
</file>